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</sheets>
  <definedNames>
    <definedName name="_xlnm.Print_Area" localSheetId="3">'бер'!$A$1:$AE$98</definedName>
    <definedName name="_xlnm.Print_Area" localSheetId="9">'вер'!$A$1:$AG$98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<sst xmlns="http://schemas.openxmlformats.org/spreadsheetml/2006/main" count="1024" uniqueCount="77">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</sst>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tabSelected="1" zoomScale="75" zoomScaleNormal="75" zoomScalePageLayoutView="0" workbookViewId="0" topLeftCell="A20">
      <pane xSplit="1" topLeftCell="B1" activePane="topRight" state="frozen"/>
      <selection pane="topLeft" activeCell="A1" sqref="A1"/>
      <selection pane="topRight" activeCell="B58" sqref="B5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30483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81921.6</v>
      </c>
      <c r="C8" s="41">
        <v>99738.9</v>
      </c>
      <c r="D8" s="44">
        <v>2853.5</v>
      </c>
      <c r="E8" s="56">
        <v>46686.7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93978.40000000002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/>
      <c r="W9" s="25"/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54090.1</v>
      </c>
      <c r="AG9" s="51">
        <f>AG10+AG15+AG24+AG33+AG47+AG52+AG54+AG61+AG62+AG71+AG72+AG75+AG87+AG80+AG82+AG81+AG69+AG88+AG90+AG89+AG70+AG40+AG91</f>
        <v>72730.2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1671.9</v>
      </c>
      <c r="AG10" s="28">
        <f>B10+C10-AF10</f>
        <v>4420.1</v>
      </c>
    </row>
    <row r="11" spans="1:33" ht="15.75">
      <c r="A11" s="3" t="s">
        <v>5</v>
      </c>
      <c r="B11" s="23">
        <v>3505.7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1337.2000000000003</v>
      </c>
      <c r="AG11" s="28">
        <f>B11+C11-AF11</f>
        <v>2631.1999999999994</v>
      </c>
    </row>
    <row r="12" spans="1:33" ht="15.75">
      <c r="A12" s="3" t="s">
        <v>2</v>
      </c>
      <c r="B12" s="37"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23.2</v>
      </c>
      <c r="AG12" s="28">
        <f>B12+C12-AF12</f>
        <v>405.90000000000003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359.9000000000001</v>
      </c>
      <c r="C14" s="23">
        <v>1334.7</v>
      </c>
      <c r="D14" s="23">
        <f aca="true" t="shared" si="2" ref="D14:Y14">D10-D11-D12-D13</f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311.5000000000001</v>
      </c>
      <c r="AG14" s="28">
        <f>AG10-AG11-AG12-AG13</f>
        <v>1383.000000000001</v>
      </c>
    </row>
    <row r="15" spans="1:33" ht="15" customHeight="1">
      <c r="A15" s="4" t="s">
        <v>6</v>
      </c>
      <c r="B15" s="23">
        <f>29180.4+164+99.1</f>
        <v>29443.5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10562.800000000001</v>
      </c>
      <c r="AG15" s="28">
        <f aca="true" t="shared" si="3" ref="AG15:AG31">B15+C15-AF15</f>
        <v>30461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5499.400000000001</v>
      </c>
      <c r="AG16" s="72">
        <f t="shared" si="3"/>
        <v>13683.199999999997</v>
      </c>
      <c r="AH16" s="78"/>
    </row>
    <row r="17" spans="1:34" ht="15.75">
      <c r="A17" s="3" t="s">
        <v>5</v>
      </c>
      <c r="B17" s="23">
        <f>25474.2+21.4+50.9</f>
        <v>25546.500000000004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8157.4</v>
      </c>
      <c r="AG17" s="28">
        <f t="shared" si="3"/>
        <v>19021.500000000007</v>
      </c>
      <c r="AH17" s="6"/>
    </row>
    <row r="18" spans="1:33" ht="15.75">
      <c r="A18" s="3" t="s">
        <v>3</v>
      </c>
      <c r="B18" s="23">
        <v>10.7</v>
      </c>
      <c r="C18" s="23">
        <v>15.5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5.8</v>
      </c>
      <c r="AG18" s="28">
        <f t="shared" si="3"/>
        <v>20.4</v>
      </c>
    </row>
    <row r="19" spans="1:33" ht="15.75">
      <c r="A19" s="3" t="s">
        <v>1</v>
      </c>
      <c r="B19" s="23">
        <v>2418.8</v>
      </c>
      <c r="C19" s="23">
        <v>2113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1808.2</v>
      </c>
      <c r="AG19" s="28">
        <f t="shared" si="3"/>
        <v>2723.6000000000004</v>
      </c>
    </row>
    <row r="20" spans="1:33" ht="15.75">
      <c r="A20" s="3" t="s">
        <v>2</v>
      </c>
      <c r="B20" s="23">
        <v>1088</v>
      </c>
      <c r="C20" s="23">
        <v>6929.1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355.1</v>
      </c>
      <c r="AG20" s="28">
        <f t="shared" si="3"/>
        <v>7662</v>
      </c>
    </row>
    <row r="21" spans="1:33" ht="15.75">
      <c r="A21" s="3" t="s">
        <v>17</v>
      </c>
      <c r="B21" s="23">
        <v>1.2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30.5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378.2999999999964</v>
      </c>
      <c r="C23" s="23">
        <f t="shared" si="4"/>
        <v>859.7999999999993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/>
      <c r="W23" s="23"/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235.1</v>
      </c>
      <c r="AG23" s="28">
        <f t="shared" si="3"/>
        <v>1002.9999999999956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9328.3</v>
      </c>
      <c r="AG24" s="28">
        <f t="shared" si="3"/>
        <v>16546.7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8606.9</v>
      </c>
      <c r="AG25" s="72">
        <f t="shared" si="3"/>
        <v>9978.4</v>
      </c>
      <c r="AH25" s="78"/>
    </row>
    <row r="26" spans="1:34" ht="15.75">
      <c r="A26" s="3" t="s">
        <v>5</v>
      </c>
      <c r="B26" s="23">
        <v>18912.7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6343.1</v>
      </c>
      <c r="AG26" s="28">
        <f t="shared" si="3"/>
        <v>13152.699999999999</v>
      </c>
      <c r="AH26" s="6"/>
    </row>
    <row r="27" spans="1:33" ht="15.75">
      <c r="A27" s="3" t="s">
        <v>3</v>
      </c>
      <c r="B27" s="23">
        <f>1447.2+172.1</f>
        <v>1619.3</v>
      </c>
      <c r="C27" s="23">
        <v>1810.1</v>
      </c>
      <c r="D27" s="23">
        <v>21.9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1558.9</v>
      </c>
      <c r="AG27" s="28">
        <f t="shared" si="3"/>
        <v>1870.4999999999995</v>
      </c>
    </row>
    <row r="28" spans="1:33" ht="15.75">
      <c r="A28" s="3" t="s">
        <v>1</v>
      </c>
      <c r="B28" s="23">
        <v>276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289.79999999999995</v>
      </c>
      <c r="AG28" s="28">
        <f t="shared" si="3"/>
        <v>4.000000000000057</v>
      </c>
    </row>
    <row r="29" spans="1:33" ht="15.75">
      <c r="A29" s="3" t="s">
        <v>2</v>
      </c>
      <c r="B29" s="23">
        <v>851.3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652.7</v>
      </c>
      <c r="AG29" s="28">
        <f t="shared" si="3"/>
        <v>541.7</v>
      </c>
    </row>
    <row r="30" spans="1:33" ht="15.75">
      <c r="A30" s="3" t="s">
        <v>17</v>
      </c>
      <c r="B30" s="23">
        <v>133.4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37.5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464.39999999999793</v>
      </c>
      <c r="C32" s="23">
        <f t="shared" si="5"/>
        <v>840.8000000000003</v>
      </c>
      <c r="D32" s="23">
        <f t="shared" si="5"/>
        <v>0.7000000000000242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/>
      <c r="W32" s="23"/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364.9000000000002</v>
      </c>
      <c r="AG32" s="28">
        <f>AG24-AG26-AG27-AG28-AG29-AG30-AG31</f>
        <v>940.3000000000022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615.8</v>
      </c>
      <c r="AG33" s="28">
        <f aca="true" t="shared" si="6" ref="AG33:AG38">B33+C33-AF33</f>
        <v>808.1000000000001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/>
      <c r="W39" s="23"/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2.4</v>
      </c>
      <c r="AG39" s="28">
        <f>AG33-AG34-AG36-AG38-AG35-AG37</f>
        <v>63.000000000000114</v>
      </c>
    </row>
    <row r="40" spans="1:33" ht="15" customHeight="1">
      <c r="A40" s="4" t="s">
        <v>34</v>
      </c>
      <c r="B40" s="23">
        <f>661+17.8</f>
        <v>678.8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265.59999999999997</v>
      </c>
      <c r="AG40" s="28">
        <f aca="true" t="shared" si="8" ref="AG40:AG45">B40+C40-AF40</f>
        <v>524.4000000000001</v>
      </c>
    </row>
    <row r="41" spans="1:34" ht="15.75">
      <c r="A41" s="3" t="s">
        <v>5</v>
      </c>
      <c r="B41" s="23">
        <v>626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232.3</v>
      </c>
      <c r="AG41" s="28">
        <f t="shared" si="8"/>
        <v>456.2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/>
      <c r="W46" s="23"/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29.899999999999977</v>
      </c>
      <c r="AG46" s="28">
        <f>AG40-AG41-AG42-AG43-AG44-AG45</f>
        <v>46.800000000000104</v>
      </c>
    </row>
    <row r="47" spans="1:33" ht="17.25" customHeight="1">
      <c r="A47" s="4" t="s">
        <v>15</v>
      </c>
      <c r="B47" s="37">
        <f>965.7-56.2</f>
        <v>909.5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1"/>
        <v>1172.2</v>
      </c>
      <c r="AG47" s="28">
        <f>B47+C47-AF47</f>
        <v>2053.1000000000004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</f>
        <v>546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1141</v>
      </c>
      <c r="AG49" s="28">
        <f>B49+C49-AF49</f>
        <v>1482.6999999999998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363.5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/>
      <c r="W51" s="23"/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31.19999999999997</v>
      </c>
      <c r="AG51" s="28">
        <f>AG47-AG49-AG48</f>
        <v>570.4000000000005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4673.6</v>
      </c>
      <c r="AG52" s="28">
        <f aca="true" t="shared" si="11" ref="AG52:AG59">B52+C52-AF52</f>
        <v>3241.3999999999996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</f>
        <v>3748.8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3607.2</v>
      </c>
      <c r="AG54" s="23">
        <f t="shared" si="11"/>
        <v>1891.4000000000005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</f>
        <v>24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12</v>
      </c>
      <c r="AG57" s="23">
        <f t="shared" si="11"/>
        <v>381.5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765.4000000000001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/>
      <c r="W60" s="23"/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715.8999999999996</v>
      </c>
      <c r="AG60" s="23">
        <f>AG54-AG55-AG57-AG59-AG56-AG58</f>
        <v>394.5000000000009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4.7</v>
      </c>
      <c r="AG61" s="23">
        <f aca="true" t="shared" si="14" ref="AG61:AG67">B61+C61-AF61</f>
        <v>101.8</v>
      </c>
    </row>
    <row r="62" spans="1:33" ht="15" customHeight="1">
      <c r="A62" s="4" t="s">
        <v>11</v>
      </c>
      <c r="B62" s="23">
        <f>1228+12.5+26.8</f>
        <v>1267.3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410.20000000000005</v>
      </c>
      <c r="AG62" s="23">
        <f t="shared" si="14"/>
        <v>1576.3</v>
      </c>
    </row>
    <row r="63" spans="1:34" ht="15.75">
      <c r="A63" s="3" t="s">
        <v>5</v>
      </c>
      <c r="B63" s="23">
        <f>852.1+16.9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285</v>
      </c>
      <c r="AG63" s="23">
        <f t="shared" si="14"/>
        <v>635.8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2.4</v>
      </c>
      <c r="AG65" s="23">
        <f t="shared" si="14"/>
        <v>56.5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2.1</v>
      </c>
      <c r="AG66" s="23">
        <f t="shared" si="14"/>
        <v>26.9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354.69999999999993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/>
      <c r="W68" s="23"/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119.30000000000001</v>
      </c>
      <c r="AG68" s="23">
        <f>AG62-AG63-AG66-AG67-AG65-AG64</f>
        <v>854.2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0</v>
      </c>
      <c r="AG70" s="31">
        <f t="shared" si="16"/>
        <v>6.699999999999999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</f>
        <v>1243.7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3"/>
        <v>450.5</v>
      </c>
      <c r="AG72" s="31">
        <f t="shared" si="16"/>
        <v>3246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3"/>
        <v>0</v>
      </c>
      <c r="AG73" s="31">
        <f t="shared" si="16"/>
        <v>91.5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12</v>
      </c>
      <c r="AG74" s="31">
        <f t="shared" si="16"/>
        <v>132.3</v>
      </c>
    </row>
    <row r="75" spans="1:33" s="11" customFormat="1" ht="31.5">
      <c r="A75" s="12" t="s">
        <v>21</v>
      </c>
      <c r="B75" s="23">
        <f>82.6+10+88</f>
        <v>180.6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47.7</v>
      </c>
      <c r="AG75" s="31">
        <f t="shared" si="16"/>
        <v>492.59999999999997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43.2</v>
      </c>
      <c r="AG76" s="31">
        <f t="shared" si="16"/>
        <v>42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3"/>
        <v>1803.7</v>
      </c>
      <c r="AG88" s="23">
        <f t="shared" si="16"/>
        <v>5414.900000000001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3"/>
        <v>1236.8</v>
      </c>
      <c r="AG89" s="23">
        <f t="shared" si="16"/>
        <v>618.5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93978.40000000002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/>
      <c r="W93" s="43"/>
      <c r="X93" s="43">
        <f t="shared" si="17"/>
        <v>0</v>
      </c>
      <c r="Y93" s="43">
        <f t="shared" si="17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54090.1</v>
      </c>
      <c r="AG93" s="59">
        <f>AG10+AG15+AG24+AG33+AG47+AG52+AG54+AG61+AG62+AG69+AG71+AG72+AG75+AG80+AG81+AG82+AG87+AG88+AG89+AG90+AG70+AG40+AG91</f>
        <v>72730.2</v>
      </c>
    </row>
    <row r="94" spans="1:33" ht="15.75">
      <c r="A94" s="3" t="s">
        <v>5</v>
      </c>
      <c r="B94" s="23">
        <f aca="true" t="shared" si="18" ref="B94:AD94">B11+B17+B26+B34+B55+B63+B73+B41+B76</f>
        <v>52755.00000000001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/>
      <c r="W94" s="23"/>
      <c r="X94" s="23">
        <f t="shared" si="18"/>
        <v>0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19413.100000000002</v>
      </c>
      <c r="AG94" s="28">
        <f>B94+C94-AF94</f>
        <v>37173.70000000001</v>
      </c>
    </row>
    <row r="95" spans="1:33" ht="15.75">
      <c r="A95" s="3" t="s">
        <v>2</v>
      </c>
      <c r="B95" s="23">
        <f aca="true" t="shared" si="19" ref="B95:AD95">B12+B20+B29+B36+B57+B66+B44+B79+B74+B53</f>
        <v>2518.6</v>
      </c>
      <c r="C95" s="23">
        <f t="shared" si="19"/>
        <v>8795.1</v>
      </c>
      <c r="D95" s="23">
        <f t="shared" si="19"/>
        <v>6.5</v>
      </c>
      <c r="E95" s="23">
        <f t="shared" si="19"/>
        <v>0.3</v>
      </c>
      <c r="F95" s="23">
        <f t="shared" si="19"/>
        <v>54.900000000000006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/>
      <c r="W95" s="23"/>
      <c r="X95" s="23">
        <f t="shared" si="19"/>
        <v>0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1337.2</v>
      </c>
      <c r="AG95" s="28">
        <f>B95+C95-AF95</f>
        <v>9976.5</v>
      </c>
    </row>
    <row r="96" spans="1:33" ht="15.75">
      <c r="A96" s="3" t="s">
        <v>3</v>
      </c>
      <c r="B96" s="23">
        <f aca="true" t="shared" si="20" ref="B96:AA96">B18+B27+B42+B64+B77</f>
        <v>1722.3</v>
      </c>
      <c r="C96" s="23">
        <f t="shared" si="20"/>
        <v>1825.8999999999999</v>
      </c>
      <c r="D96" s="23">
        <f t="shared" si="20"/>
        <v>21.9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/>
      <c r="W96" s="23"/>
      <c r="X96" s="23">
        <f t="shared" si="20"/>
        <v>0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1566.3999999999999</v>
      </c>
      <c r="AG96" s="28">
        <f>B96+C96-AF96</f>
        <v>1981.8</v>
      </c>
    </row>
    <row r="97" spans="1:33" ht="15.75">
      <c r="A97" s="3" t="s">
        <v>1</v>
      </c>
      <c r="B97" s="23">
        <f aca="true" t="shared" si="21" ref="B97:AA97">B19+B28+B65+B35+B43+B56+B48+B78</f>
        <v>2722.9</v>
      </c>
      <c r="C97" s="23">
        <f t="shared" si="21"/>
        <v>2173.7000000000003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/>
      <c r="W97" s="23"/>
      <c r="X97" s="23">
        <f t="shared" si="21"/>
        <v>0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2101.1</v>
      </c>
      <c r="AG97" s="28">
        <f>B97+C97-AF97</f>
        <v>2795.5000000000005</v>
      </c>
    </row>
    <row r="98" spans="1:33" ht="15.75">
      <c r="A98" s="3" t="s">
        <v>17</v>
      </c>
      <c r="B98" s="23">
        <f aca="true" t="shared" si="22" ref="B98:AD98">B21+B30+B49+B37+B58+B13</f>
        <v>680.6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/>
      <c r="W98" s="23"/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1735.7000000000003</v>
      </c>
      <c r="AG98" s="28">
        <f>B98+C98-AF98</f>
        <v>2212.4999999999995</v>
      </c>
    </row>
    <row r="99" spans="1:33" ht="12.75">
      <c r="A99" s="1" t="s">
        <v>47</v>
      </c>
      <c r="B99" s="2">
        <f aca="true" t="shared" si="23" ref="B99:AD99">B93-B94-B95-B96-B97-B98</f>
        <v>33579.000000000015</v>
      </c>
      <c r="C99" s="2">
        <f t="shared" si="23"/>
        <v>12947.79999999999</v>
      </c>
      <c r="D99" s="2">
        <f t="shared" si="23"/>
        <v>3278.1</v>
      </c>
      <c r="E99" s="2">
        <f t="shared" si="23"/>
        <v>1182.2</v>
      </c>
      <c r="F99" s="2">
        <f t="shared" si="23"/>
        <v>105.09999999999997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0</v>
      </c>
      <c r="Y99" s="2">
        <f t="shared" si="23"/>
        <v>0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27936.600000000002</v>
      </c>
      <c r="AG99" s="2">
        <f>AG93-AG94-AG95-AG96-AG97-AG98</f>
        <v>18590.199999999986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0.7</v>
      </c>
      <c r="AE18" s="28">
        <f t="shared" si="3"/>
        <v>15.5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/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658.9</v>
      </c>
      <c r="AE19" s="28">
        <f t="shared" si="3"/>
        <v>2113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18.1</v>
      </c>
      <c r="R20" s="23"/>
      <c r="S20" s="27">
        <v>18.2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350.8</v>
      </c>
      <c r="AE20" s="28">
        <f t="shared" si="3"/>
        <v>6929.099999999999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118.4</v>
      </c>
      <c r="R23" s="23">
        <f t="shared" si="4"/>
        <v>0</v>
      </c>
      <c r="S23" s="23">
        <f t="shared" si="4"/>
        <v>84.3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393.50000000000114</v>
      </c>
      <c r="AE23" s="28">
        <f t="shared" si="3"/>
        <v>838.399999999999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68.2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1337.8000000000002</v>
      </c>
      <c r="AE27" s="28">
        <f t="shared" si="3"/>
        <v>1810.0999999999995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58.400000000000006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451.70000000000005</v>
      </c>
      <c r="AE32" s="28">
        <f>AE24-AE26-AE27-AE28-AE29-AE30-AE31</f>
        <v>840.8999999999925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20.5</v>
      </c>
      <c r="R95" s="23">
        <f t="shared" si="20"/>
        <v>62.7</v>
      </c>
      <c r="S95" s="23">
        <f t="shared" si="20"/>
        <v>18.500000000000004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1413.3</v>
      </c>
      <c r="AE95" s="28">
        <f>B95+C95-AD95</f>
        <v>8795.100000000002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68.5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1408.5</v>
      </c>
      <c r="AE96" s="28">
        <f>B96+C96-AD96</f>
        <v>1825.8999999999996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1076.2</v>
      </c>
      <c r="AE97" s="28">
        <f>B97+C97-AD97</f>
        <v>2173.5999999999995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874.8</v>
      </c>
      <c r="P99" s="2">
        <f t="shared" si="24"/>
        <v>104.20000000000002</v>
      </c>
      <c r="Q99" s="2">
        <f t="shared" si="24"/>
        <v>1003.9</v>
      </c>
      <c r="R99" s="2">
        <f t="shared" si="24"/>
        <v>270.3</v>
      </c>
      <c r="S99" s="2">
        <f t="shared" si="24"/>
        <v>157.50000000000017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26099.599999999984</v>
      </c>
      <c r="AE99" s="2">
        <f>AE93-AE94-AE95-AE96-AE97-AE98</f>
        <v>12941.599999999999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2015-09-24T12:29:03Z</cp:lastPrinted>
  <dcterms:created xsi:type="dcterms:W3CDTF">2002-11-05T08:53:00Z</dcterms:created>
  <dcterms:modified xsi:type="dcterms:W3CDTF">2015-09-25T05:07:25Z</dcterms:modified>
  <cp:category/>
  <cp:version/>
  <cp:contentType/>
  <cp:contentStatus/>
</cp:coreProperties>
</file>